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ugs\"/>
    </mc:Choice>
  </mc:AlternateContent>
  <bookViews>
    <workbookView xWindow="-120" yWindow="-120" windowWidth="29040" windowHeight="15840"/>
  </bookViews>
  <sheets>
    <sheet name="REVISED Calculator" sheetId="5" r:id="rId1"/>
    <sheet name="Data" sheetId="1" state="hidden" r:id="rId2"/>
  </sheets>
  <externalReferences>
    <externalReference r:id="rId3"/>
  </externalReferences>
  <definedNames>
    <definedName name="Methadone">[1]Sheet1!$A$5:$A$6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5" l="1"/>
  <c r="H25" i="5"/>
  <c r="H26" i="5"/>
  <c r="H27" i="5"/>
  <c r="H28" i="5"/>
  <c r="H29" i="5"/>
  <c r="H30" i="5"/>
  <c r="H24" i="5"/>
  <c r="H22" i="5"/>
  <c r="H21" i="5"/>
  <c r="H18" i="5"/>
  <c r="H19" i="5"/>
  <c r="H17" i="5"/>
  <c r="H9" i="5"/>
  <c r="H10" i="5"/>
  <c r="H11" i="5"/>
  <c r="H12" i="5"/>
  <c r="H13" i="5"/>
  <c r="H14" i="5"/>
  <c r="H15" i="5"/>
  <c r="H8" i="5"/>
  <c r="H33" i="5" l="1"/>
</calcChain>
</file>

<file path=xl/sharedStrings.xml><?xml version="1.0" encoding="utf-8"?>
<sst xmlns="http://schemas.openxmlformats.org/spreadsheetml/2006/main" count="229" uniqueCount="148">
  <si>
    <t>morphine</t>
  </si>
  <si>
    <t>oxycodone</t>
  </si>
  <si>
    <t>codeine</t>
  </si>
  <si>
    <t>hydromorphone</t>
  </si>
  <si>
    <t>dextropropoxyphene</t>
  </si>
  <si>
    <t>pethidine</t>
  </si>
  <si>
    <t>methadone</t>
  </si>
  <si>
    <t>tramadol</t>
  </si>
  <si>
    <t>buprenorphine</t>
  </si>
  <si>
    <t>ORAL</t>
  </si>
  <si>
    <t>PARENTERAL</t>
  </si>
  <si>
    <t>fentanyl</t>
  </si>
  <si>
    <t>OTHER</t>
  </si>
  <si>
    <t>oxycodone (PR)</t>
  </si>
  <si>
    <t>buprenorphine (SL)</t>
  </si>
  <si>
    <t>x</t>
  </si>
  <si>
    <t>methadone*</t>
  </si>
  <si>
    <t>1.5* (opioid naïve)</t>
  </si>
  <si>
    <t>oMEDD conversion factors (for chronic dosing)</t>
  </si>
  <si>
    <t>50 (?)</t>
  </si>
  <si>
    <t>buprenorphine (TD)</t>
  </si>
  <si>
    <t>5mg patch = 20mg</t>
  </si>
  <si>
    <t>10mg patch = 40mg</t>
  </si>
  <si>
    <t>20mg patch = 80mg</t>
  </si>
  <si>
    <t>PTC MPC (L Nissen, Oct 2007)</t>
  </si>
  <si>
    <t>WA govt, 2010</t>
  </si>
  <si>
    <t>x5</t>
  </si>
  <si>
    <t xml:space="preserve">x1/8 </t>
  </si>
  <si>
    <t>x1.5</t>
  </si>
  <si>
    <t>x1/5</t>
  </si>
  <si>
    <t>WA Govt</t>
  </si>
  <si>
    <t>5mcg/h = 12 mg</t>
  </si>
  <si>
    <t>10mcg/h patch = 24mg</t>
  </si>
  <si>
    <t>12mcg/hr = 30-59mg</t>
  </si>
  <si>
    <t>25mcg/h = 60-90mg</t>
  </si>
  <si>
    <t>morphine (IT)</t>
  </si>
  <si>
    <t>Tasmania HHS</t>
  </si>
  <si>
    <t>5mg patch = 9-13mg</t>
  </si>
  <si>
    <t>10mg patch = 18-26mg</t>
  </si>
  <si>
    <t>20mg patch = 36-53mg</t>
  </si>
  <si>
    <t>12mcg/hr = 30-50mg</t>
  </si>
  <si>
    <t>25mcg/h = 60-100mg</t>
  </si>
  <si>
    <t>50mcg/h =120-200mg</t>
  </si>
  <si>
    <t>75mcg/h =180-300mg</t>
  </si>
  <si>
    <t>100mcg/h =240-400mg</t>
  </si>
  <si>
    <t>Geelong</t>
  </si>
  <si>
    <t>x1/6</t>
  </si>
  <si>
    <t>fentanyl TTI - 12</t>
  </si>
  <si>
    <t>fentanyl TTI - 25</t>
  </si>
  <si>
    <t>fentanyl TTI - 50</t>
  </si>
  <si>
    <t>fentanyl TTI - 75</t>
  </si>
  <si>
    <t>fentanyl TTI - 100</t>
  </si>
  <si>
    <t>12mcg/hr = &lt;60</t>
  </si>
  <si>
    <t>25mcg/h = 60-134</t>
  </si>
  <si>
    <t>50mcg/h =135-224</t>
  </si>
  <si>
    <t>75mcg/h =225-314</t>
  </si>
  <si>
    <t>100mcg/h =315-404</t>
  </si>
  <si>
    <t>Sacred Heart</t>
  </si>
  <si>
    <t>x3</t>
  </si>
  <si>
    <t>EPC</t>
  </si>
  <si>
    <t>20-45</t>
  </si>
  <si>
    <t>60-100</t>
  </si>
  <si>
    <t>120-200</t>
  </si>
  <si>
    <t>180-300</t>
  </si>
  <si>
    <t>240-400</t>
  </si>
  <si>
    <t>x100</t>
  </si>
  <si>
    <t>complex*</t>
  </si>
  <si>
    <t>Methadone scale</t>
  </si>
  <si>
    <t>conversion rate</t>
  </si>
  <si>
    <t>morphine dose range</t>
  </si>
  <si>
    <t>&lt;100</t>
  </si>
  <si>
    <t>x1/3</t>
  </si>
  <si>
    <t>100-300</t>
  </si>
  <si>
    <t>300-600</t>
  </si>
  <si>
    <t>x1/10</t>
  </si>
  <si>
    <t>600-800</t>
  </si>
  <si>
    <t>x1/12</t>
  </si>
  <si>
    <t>800-1000</t>
  </si>
  <si>
    <t>x1/20</t>
  </si>
  <si>
    <t>x1/15</t>
  </si>
  <si>
    <t>&gt;1000</t>
  </si>
  <si>
    <t>→methadone range</t>
  </si>
  <si>
    <t>0-30</t>
  </si>
  <si>
    <t>20-60</t>
  </si>
  <si>
    <t>30-60</t>
  </si>
  <si>
    <t>50-65</t>
  </si>
  <si>
    <t>50+</t>
  </si>
  <si>
    <t>Bethlehem</t>
  </si>
  <si>
    <t>Dex:codeine = 1:1</t>
  </si>
  <si>
    <t>PAH (L Reymond)</t>
  </si>
  <si>
    <t>x15</t>
  </si>
  <si>
    <t>0.1 (SR) - 0.2 (IR)</t>
  </si>
  <si>
    <t>0.4 - 0.5</t>
  </si>
  <si>
    <t>x3.6</t>
  </si>
  <si>
    <t>0.2 (sc, sl)</t>
  </si>
  <si>
    <t>sufentanil</t>
  </si>
  <si>
    <t>2 (sc,sl)</t>
  </si>
  <si>
    <t>x1/8 (0.125)</t>
  </si>
  <si>
    <t>x2</t>
  </si>
  <si>
    <t>x2 (mcg/hr)</t>
  </si>
  <si>
    <t>complex - d/w PCU</t>
  </si>
  <si>
    <t>Ordine, Sevredol, Anamorph, MS Contin, Kapanol</t>
  </si>
  <si>
    <t>Dilaudid, Jurnista</t>
  </si>
  <si>
    <t>Capadex, DiGesic, Doloxene, Paradex</t>
  </si>
  <si>
    <t>Norspan</t>
  </si>
  <si>
    <t>Durogesic</t>
  </si>
  <si>
    <t>morphine sulphate, morphine tartrate FI</t>
  </si>
  <si>
    <t xml:space="preserve">OxyNorm FI </t>
  </si>
  <si>
    <t>Dilaudid FI, Dilaudid-HP</t>
  </si>
  <si>
    <t>codeine phosphate FI</t>
  </si>
  <si>
    <t>Panadeine, Panadeine Forte, Mersyndol, Aspalgin, Codalgin, Nurofen Plus, numerous others</t>
  </si>
  <si>
    <t>Special Access Scheme (pall care) only</t>
  </si>
  <si>
    <t>tapentadol</t>
  </si>
  <si>
    <t>buprenorphine (Grunenthal - Transtec)</t>
  </si>
  <si>
    <t>B:M 1:100</t>
  </si>
  <si>
    <t>td</t>
  </si>
  <si>
    <t>20 mcg B to 2000mcg M</t>
  </si>
  <si>
    <t xml:space="preserve"> = 2mg/hr = 48mg/d </t>
  </si>
  <si>
    <t>Units</t>
  </si>
  <si>
    <t>Methadone</t>
  </si>
  <si>
    <t>Actiq lozenges, Abstral</t>
  </si>
  <si>
    <t>Conversion factor</t>
  </si>
  <si>
    <t xml:space="preserve">Days used per week </t>
  </si>
  <si>
    <t>OPIOID CONVERSION to oral MORPHINE EQUIVALENT DAILY DOSE (oMEDD) - Average Use calculator</t>
  </si>
  <si>
    <t>Medicine strength 
(as on the label)</t>
  </si>
  <si>
    <t>How many taken per day</t>
  </si>
  <si>
    <t xml:space="preserve">mg </t>
  </si>
  <si>
    <t>mg</t>
  </si>
  <si>
    <t xml:space="preserve">mcg </t>
  </si>
  <si>
    <t>mcg</t>
  </si>
  <si>
    <t>TOTAL oMEDD (mg)</t>
  </si>
  <si>
    <t>Tramal, Durotram-XR, Zydol</t>
  </si>
  <si>
    <t>pethidine injection</t>
  </si>
  <si>
    <t>Opioid classification</t>
  </si>
  <si>
    <t>Oral medication</t>
  </si>
  <si>
    <t>Sublingual medication</t>
  </si>
  <si>
    <t>Transdermal medication</t>
  </si>
  <si>
    <t>Parenteral medication</t>
  </si>
  <si>
    <t>Rectal medication</t>
  </si>
  <si>
    <t>Adapted from Faculty of Pain Medicine Australian and New Zealand College of Anaesthetists. (2021).  Opioid Dose Equivalence Calculation Table PS01(PM) (Appendix) 2021.</t>
  </si>
  <si>
    <t>https://www.anzca.edu.au/</t>
  </si>
  <si>
    <t>This oMEDD calculator is for epiCentre data entry purposes only and is not intended to be used as a clinical tool (also note that the methadone conversion factor is a pragmatic estimation for use in epiCentre only).</t>
  </si>
  <si>
    <t>oMEDD</t>
  </si>
  <si>
    <t>Palexia-IR, Palexia-SR</t>
  </si>
  <si>
    <t>Proladone supps (highly variable absorption)</t>
  </si>
  <si>
    <t>Examples of common brand names</t>
  </si>
  <si>
    <t>Endone, OxyNorm, OxyContin, Targin</t>
  </si>
  <si>
    <r>
      <t>Subutex, Suboxone, Temgesic (</t>
    </r>
    <r>
      <rPr>
        <i/>
        <sz val="10"/>
        <rFont val="Segoe UI"/>
        <family val="2"/>
      </rPr>
      <t xml:space="preserve">Temgesic is usually prescribed in </t>
    </r>
    <r>
      <rPr>
        <i/>
        <sz val="10"/>
        <color rgb="FFFF0000"/>
        <rFont val="Segoe UI"/>
        <family val="2"/>
      </rPr>
      <t>mcg</t>
    </r>
    <r>
      <rPr>
        <sz val="10"/>
        <rFont val="Segoe U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</si>
</sst>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b/>
      <sz val="10"/>
      <color theme="0"/>
      <name val="Segoe UI"/>
      <family val="2"/>
    </font>
    <font>
      <sz val="12"/>
      <color indexed="12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i/>
      <sz val="10"/>
      <name val="Segoe UI"/>
      <family val="2"/>
    </font>
    <font>
      <sz val="8"/>
      <color rgb="FFFF0000"/>
      <name val="Segoe UI"/>
      <family val="2"/>
    </font>
    <font>
      <b/>
      <sz val="12"/>
      <color theme="0"/>
      <name val="Segoe UI"/>
      <family val="2"/>
    </font>
    <font>
      <b/>
      <sz val="12"/>
      <color theme="0"/>
      <name val="Segoe UI Semibold"/>
      <family val="2"/>
    </font>
    <font>
      <sz val="10"/>
      <name val="Segoe UI Semibold"/>
      <family val="2"/>
    </font>
    <font>
      <b/>
      <sz val="10"/>
      <name val="Segoe UI Semibold"/>
      <family val="2"/>
    </font>
    <font>
      <sz val="12"/>
      <color theme="0"/>
      <name val="Segoe UI Semibold"/>
      <family val="2"/>
    </font>
    <font>
      <sz val="11"/>
      <color rgb="FF1F4E79"/>
      <name val="Calibri"/>
      <family val="2"/>
    </font>
    <font>
      <u/>
      <sz val="10"/>
      <color theme="10"/>
      <name val="Arial"/>
      <family val="2"/>
    </font>
    <font>
      <b/>
      <sz val="11"/>
      <color rgb="FFFFFFFF"/>
      <name val="Calibri"/>
      <family val="2"/>
    </font>
    <font>
      <i/>
      <sz val="10"/>
      <color rgb="FFFF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67E"/>
        <bgColor indexed="64"/>
      </patternFill>
    </fill>
    <fill>
      <patternFill patternType="solid">
        <fgColor rgb="FF9CC0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6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10" fillId="0" borderId="29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/>
    </xf>
    <xf numFmtId="0" fontId="10" fillId="0" borderId="30" xfId="0" applyFont="1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/>
    </xf>
    <xf numFmtId="0" fontId="10" fillId="2" borderId="16" xfId="0" applyFont="1" applyFill="1" applyBorder="1" applyProtection="1"/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5" borderId="27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0" fillId="2" borderId="19" xfId="0" applyFont="1" applyFill="1" applyBorder="1" applyProtection="1"/>
    <xf numFmtId="0" fontId="10" fillId="0" borderId="20" xfId="0" applyFont="1" applyBorder="1" applyAlignment="1" applyProtection="1">
      <alignment horizontal="right" vertical="center"/>
    </xf>
    <xf numFmtId="0" fontId="13" fillId="0" borderId="21" xfId="0" applyFont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</xf>
    <xf numFmtId="0" fontId="10" fillId="2" borderId="22" xfId="0" applyFont="1" applyFill="1" applyBorder="1" applyProtection="1"/>
    <xf numFmtId="0" fontId="10" fillId="0" borderId="23" xfId="0" applyFont="1" applyBorder="1" applyAlignment="1" applyProtection="1">
      <alignment horizontal="right" vertical="center"/>
    </xf>
    <xf numFmtId="0" fontId="13" fillId="0" borderId="24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0" fillId="2" borderId="25" xfId="0" applyFont="1" applyFill="1" applyBorder="1" applyProtection="1"/>
    <xf numFmtId="0" fontId="11" fillId="0" borderId="21" xfId="0" applyFont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right" vertical="center"/>
    </xf>
    <xf numFmtId="0" fontId="11" fillId="0" borderId="27" xfId="0" applyFont="1" applyBorder="1" applyAlignment="1" applyProtection="1">
      <alignment horizontal="center" vertical="center"/>
    </xf>
    <xf numFmtId="0" fontId="10" fillId="2" borderId="28" xfId="0" applyFont="1" applyFill="1" applyBorder="1" applyProtection="1"/>
    <xf numFmtId="0" fontId="10" fillId="7" borderId="8" xfId="0" applyFont="1" applyFill="1" applyBorder="1" applyProtection="1">
      <protection locked="0"/>
    </xf>
    <xf numFmtId="0" fontId="16" fillId="8" borderId="8" xfId="0" applyFont="1" applyFill="1" applyBorder="1" applyAlignment="1" applyProtection="1">
      <alignment horizontal="center" vertical="center"/>
    </xf>
    <xf numFmtId="0" fontId="16" fillId="8" borderId="5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center" vertical="center"/>
    </xf>
    <xf numFmtId="2" fontId="9" fillId="3" borderId="12" xfId="0" applyNumberFormat="1" applyFont="1" applyFill="1" applyBorder="1" applyAlignment="1" applyProtection="1">
      <alignment horizontal="center"/>
    </xf>
    <xf numFmtId="2" fontId="9" fillId="3" borderId="15" xfId="0" applyNumberFormat="1" applyFont="1" applyFill="1" applyBorder="1" applyAlignment="1" applyProtection="1">
      <alignment horizontal="center"/>
    </xf>
    <xf numFmtId="2" fontId="9" fillId="3" borderId="18" xfId="0" applyNumberFormat="1" applyFont="1" applyFill="1" applyBorder="1" applyAlignment="1" applyProtection="1">
      <alignment horizontal="center"/>
    </xf>
    <xf numFmtId="2" fontId="14" fillId="9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1" applyAlignment="1">
      <alignment vertical="center"/>
    </xf>
    <xf numFmtId="0" fontId="21" fillId="6" borderId="0" xfId="0" applyFon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1" fillId="10" borderId="34" xfId="0" applyFont="1" applyFill="1" applyBorder="1" applyAlignment="1">
      <alignment horizontal="center" vertical="center"/>
    </xf>
    <xf numFmtId="0" fontId="17" fillId="4" borderId="9" xfId="0" applyFont="1" applyFill="1" applyBorder="1" applyAlignment="1" applyProtection="1">
      <alignment horizontal="left" vertical="center"/>
    </xf>
    <xf numFmtId="0" fontId="17" fillId="4" borderId="10" xfId="0" applyFont="1" applyFill="1" applyBorder="1" applyAlignment="1" applyProtection="1">
      <alignment horizontal="left" vertical="center"/>
    </xf>
    <xf numFmtId="0" fontId="17" fillId="4" borderId="11" xfId="0" applyFont="1" applyFill="1" applyBorder="1" applyAlignment="1" applyProtection="1">
      <alignment horizontal="left" vertical="center"/>
    </xf>
    <xf numFmtId="0" fontId="18" fillId="7" borderId="9" xfId="0" applyFont="1" applyFill="1" applyBorder="1" applyAlignment="1" applyProtection="1">
      <alignment horizontal="right" vertical="center"/>
    </xf>
    <xf numFmtId="0" fontId="18" fillId="7" borderId="10" xfId="0" applyFont="1" applyFill="1" applyBorder="1" applyAlignment="1" applyProtection="1">
      <alignment horizontal="right" vertical="center"/>
    </xf>
    <xf numFmtId="0" fontId="18" fillId="7" borderId="11" xfId="0" applyFont="1" applyFill="1" applyBorder="1" applyAlignment="1" applyProtection="1">
      <alignment horizontal="right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3" xfId="0" applyFont="1" applyFill="1" applyBorder="1" applyAlignment="1" applyProtection="1">
      <alignment horizontal="left" vertical="center"/>
    </xf>
    <xf numFmtId="0" fontId="15" fillId="7" borderId="6" xfId="0" applyFont="1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/>
      <protection locked="0"/>
    </xf>
    <xf numFmtId="0" fontId="16" fillId="4" borderId="9" xfId="0" applyFont="1" applyFill="1" applyBorder="1" applyAlignment="1" applyProtection="1">
      <alignment horizontal="left" vertical="center"/>
    </xf>
    <xf numFmtId="0" fontId="16" fillId="4" borderId="10" xfId="0" applyFont="1" applyFill="1" applyBorder="1" applyAlignment="1" applyProtection="1">
      <alignment horizontal="left" vertical="center"/>
    </xf>
    <xf numFmtId="0" fontId="16" fillId="4" borderId="11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CC0EC"/>
      <color rgb="FF18467E"/>
      <color rgb="FFBC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76201</xdr:rowOff>
    </xdr:from>
    <xdr:to>
      <xdr:col>3</xdr:col>
      <xdr:colOff>247651</xdr:colOff>
      <xdr:row>38</xdr:row>
      <xdr:rowOff>38101</xdr:rowOff>
    </xdr:to>
    <xdr:sp macro="" textlink="">
      <xdr:nvSpPr>
        <xdr:cNvPr id="2" name="TextBox 1"/>
        <xdr:cNvSpPr txBox="1"/>
      </xdr:nvSpPr>
      <xdr:spPr>
        <a:xfrm>
          <a:off x="190500" y="7753351"/>
          <a:ext cx="2867026" cy="285750"/>
        </a:xfrm>
        <a:prstGeom prst="rect">
          <a:avLst/>
        </a:prstGeom>
        <a:solidFill>
          <a:srgbClr val="FFFF99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/>
            <a:t>To convert </a:t>
          </a:r>
          <a:r>
            <a:rPr lang="en-AU" sz="1100">
              <a:solidFill>
                <a:srgbClr val="FF0000"/>
              </a:solidFill>
            </a:rPr>
            <a:t>mcg</a:t>
          </a:r>
          <a:r>
            <a:rPr lang="en-AU" sz="1100"/>
            <a:t> to </a:t>
          </a:r>
          <a:r>
            <a:rPr lang="en-AU" sz="1100" b="1"/>
            <a:t>mg</a:t>
          </a:r>
          <a:r>
            <a:rPr lang="en-AU" sz="1100"/>
            <a:t> divide by 1000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HSRI_IT\Projects\epiCentre\root\epiCentre\Resources\doc\mis\Copy%20of%20Opioid%20conversion_ePPOC_UPDATED%202607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EDD conversion tool"/>
      <sheetName val="oMEDD Conversion like ANZCA"/>
      <sheetName val="draft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zca.edu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85" zoomScaleNormal="85" workbookViewId="0">
      <selection activeCell="J18" sqref="J18"/>
    </sheetView>
  </sheetViews>
  <sheetFormatPr defaultColWidth="0" defaultRowHeight="12.5" x14ac:dyDescent="0.25"/>
  <cols>
    <col min="1" max="1" width="2.54296875" style="26" customWidth="1"/>
    <col min="2" max="2" width="25.54296875" style="26" customWidth="1"/>
    <col min="3" max="3" width="14" style="27" customWidth="1"/>
    <col min="4" max="6" width="21.54296875" style="26" customWidth="1"/>
    <col min="7" max="7" width="18.81640625" style="26" customWidth="1"/>
    <col min="8" max="8" width="12.7265625" style="26" customWidth="1"/>
    <col min="9" max="9" width="80.1796875" style="26" customWidth="1"/>
    <col min="10" max="10" width="9.1796875" style="26" customWidth="1"/>
    <col min="11" max="16384" width="9.1796875" style="14" hidden="1"/>
  </cols>
  <sheetData>
    <row r="1" spans="1:9" ht="11.25" customHeight="1" x14ac:dyDescent="0.25">
      <c r="A1" s="15"/>
      <c r="B1" s="15"/>
      <c r="C1" s="16"/>
      <c r="D1" s="15"/>
      <c r="E1" s="15"/>
      <c r="F1" s="15"/>
      <c r="G1" s="15"/>
      <c r="H1" s="15"/>
      <c r="I1" s="15"/>
    </row>
    <row r="2" spans="1:9" ht="24" customHeight="1" thickBot="1" x14ac:dyDescent="0.3">
      <c r="A2" s="15"/>
      <c r="B2" s="83" t="s">
        <v>141</v>
      </c>
      <c r="C2" s="83"/>
      <c r="D2" s="83"/>
      <c r="E2" s="83"/>
      <c r="F2" s="83"/>
      <c r="G2" s="83"/>
      <c r="H2" s="83"/>
      <c r="I2" s="83"/>
    </row>
    <row r="3" spans="1:9" ht="11.25" customHeight="1" thickBot="1" x14ac:dyDescent="0.4">
      <c r="A3" s="15"/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15"/>
      <c r="B4" s="90" t="s">
        <v>123</v>
      </c>
      <c r="C4" s="91"/>
      <c r="D4" s="91"/>
      <c r="E4" s="91"/>
      <c r="F4" s="91"/>
      <c r="G4" s="91"/>
      <c r="H4" s="94"/>
      <c r="I4" s="96"/>
    </row>
    <row r="5" spans="1:9" ht="13" thickBot="1" x14ac:dyDescent="0.3">
      <c r="A5" s="15"/>
      <c r="B5" s="92"/>
      <c r="C5" s="93"/>
      <c r="D5" s="93"/>
      <c r="E5" s="93"/>
      <c r="F5" s="93"/>
      <c r="G5" s="93"/>
      <c r="H5" s="95"/>
      <c r="I5" s="97"/>
    </row>
    <row r="6" spans="1:9" ht="32.5" thickBot="1" x14ac:dyDescent="0.3">
      <c r="A6" s="15"/>
      <c r="B6" s="71" t="s">
        <v>133</v>
      </c>
      <c r="C6" s="72" t="s">
        <v>118</v>
      </c>
      <c r="D6" s="73" t="s">
        <v>124</v>
      </c>
      <c r="E6" s="73" t="s">
        <v>125</v>
      </c>
      <c r="F6" s="73" t="s">
        <v>122</v>
      </c>
      <c r="G6" s="71" t="s">
        <v>121</v>
      </c>
      <c r="H6" s="74" t="s">
        <v>142</v>
      </c>
      <c r="I6" s="71" t="s">
        <v>145</v>
      </c>
    </row>
    <row r="7" spans="1:9" ht="16.5" thickBot="1" x14ac:dyDescent="0.3">
      <c r="A7" s="15"/>
      <c r="B7" s="98" t="s">
        <v>134</v>
      </c>
      <c r="C7" s="85"/>
      <c r="D7" s="85"/>
      <c r="E7" s="85"/>
      <c r="F7" s="85"/>
      <c r="G7" s="85"/>
      <c r="H7" s="85"/>
      <c r="I7" s="86"/>
    </row>
    <row r="8" spans="1:9" ht="17.5" x14ac:dyDescent="0.45">
      <c r="A8" s="15"/>
      <c r="B8" s="28" t="s">
        <v>0</v>
      </c>
      <c r="C8" s="29" t="s">
        <v>126</v>
      </c>
      <c r="D8" s="30"/>
      <c r="E8" s="31"/>
      <c r="F8" s="31"/>
      <c r="G8" s="32">
        <v>1</v>
      </c>
      <c r="H8" s="75">
        <f>(D8*E8*G8*F8)/7</f>
        <v>0</v>
      </c>
      <c r="I8" s="33" t="s">
        <v>101</v>
      </c>
    </row>
    <row r="9" spans="1:9" ht="17.5" x14ac:dyDescent="0.45">
      <c r="A9" s="15"/>
      <c r="B9" s="34" t="s">
        <v>1</v>
      </c>
      <c r="C9" s="35" t="s">
        <v>126</v>
      </c>
      <c r="D9" s="36"/>
      <c r="E9" s="37"/>
      <c r="F9" s="37"/>
      <c r="G9" s="38">
        <v>1.5</v>
      </c>
      <c r="H9" s="76">
        <f t="shared" ref="H9:H15" si="0">(D9*E9*G9*F9)/7</f>
        <v>0</v>
      </c>
      <c r="I9" s="39" t="s">
        <v>146</v>
      </c>
    </row>
    <row r="10" spans="1:9" ht="17.5" x14ac:dyDescent="0.45">
      <c r="A10" s="15"/>
      <c r="B10" s="34" t="s">
        <v>3</v>
      </c>
      <c r="C10" s="35" t="s">
        <v>126</v>
      </c>
      <c r="D10" s="36"/>
      <c r="E10" s="37"/>
      <c r="F10" s="37"/>
      <c r="G10" s="38">
        <v>5</v>
      </c>
      <c r="H10" s="76">
        <f t="shared" si="0"/>
        <v>0</v>
      </c>
      <c r="I10" s="39" t="s">
        <v>102</v>
      </c>
    </row>
    <row r="11" spans="1:9" ht="20.25" customHeight="1" x14ac:dyDescent="0.45">
      <c r="A11" s="15"/>
      <c r="B11" s="34" t="s">
        <v>2</v>
      </c>
      <c r="C11" s="35" t="s">
        <v>126</v>
      </c>
      <c r="D11" s="40"/>
      <c r="E11" s="41"/>
      <c r="F11" s="41"/>
      <c r="G11" s="38">
        <v>0.13</v>
      </c>
      <c r="H11" s="76">
        <f t="shared" si="0"/>
        <v>0</v>
      </c>
      <c r="I11" s="42" t="s">
        <v>110</v>
      </c>
    </row>
    <row r="12" spans="1:9" ht="17.5" x14ac:dyDescent="0.45">
      <c r="A12" s="15"/>
      <c r="B12" s="34" t="s">
        <v>7</v>
      </c>
      <c r="C12" s="35" t="s">
        <v>126</v>
      </c>
      <c r="D12" s="36"/>
      <c r="E12" s="37"/>
      <c r="F12" s="37"/>
      <c r="G12" s="38">
        <v>0.2</v>
      </c>
      <c r="H12" s="76">
        <f t="shared" si="0"/>
        <v>0</v>
      </c>
      <c r="I12" s="39" t="s">
        <v>131</v>
      </c>
    </row>
    <row r="13" spans="1:9" ht="17.5" x14ac:dyDescent="0.45">
      <c r="A13" s="15"/>
      <c r="B13" s="34" t="s">
        <v>4</v>
      </c>
      <c r="C13" s="35" t="s">
        <v>126</v>
      </c>
      <c r="D13" s="36"/>
      <c r="E13" s="37"/>
      <c r="F13" s="37"/>
      <c r="G13" s="38">
        <v>0.1</v>
      </c>
      <c r="H13" s="76">
        <f t="shared" si="0"/>
        <v>0</v>
      </c>
      <c r="I13" s="39" t="s">
        <v>103</v>
      </c>
    </row>
    <row r="14" spans="1:9" ht="17.5" x14ac:dyDescent="0.45">
      <c r="A14" s="15"/>
      <c r="B14" s="34" t="s">
        <v>112</v>
      </c>
      <c r="C14" s="35" t="s">
        <v>126</v>
      </c>
      <c r="D14" s="36"/>
      <c r="E14" s="37"/>
      <c r="F14" s="37"/>
      <c r="G14" s="38">
        <v>0.3</v>
      </c>
      <c r="H14" s="76">
        <f t="shared" si="0"/>
        <v>0</v>
      </c>
      <c r="I14" s="39" t="s">
        <v>143</v>
      </c>
    </row>
    <row r="15" spans="1:9" ht="18" thickBot="1" x14ac:dyDescent="0.5">
      <c r="A15" s="15"/>
      <c r="B15" s="43" t="s">
        <v>119</v>
      </c>
      <c r="C15" s="44" t="s">
        <v>126</v>
      </c>
      <c r="D15" s="45"/>
      <c r="E15" s="46"/>
      <c r="F15" s="47"/>
      <c r="G15" s="48">
        <v>3</v>
      </c>
      <c r="H15" s="77">
        <f t="shared" si="0"/>
        <v>0</v>
      </c>
      <c r="I15" s="39"/>
    </row>
    <row r="16" spans="1:9" ht="16.5" thickBot="1" x14ac:dyDescent="0.3">
      <c r="A16" s="15"/>
      <c r="B16" s="98" t="s">
        <v>135</v>
      </c>
      <c r="C16" s="99"/>
      <c r="D16" s="99"/>
      <c r="E16" s="99"/>
      <c r="F16" s="99"/>
      <c r="G16" s="99"/>
      <c r="H16" s="99"/>
      <c r="I16" s="100"/>
    </row>
    <row r="17" spans="1:9" ht="17.5" x14ac:dyDescent="0.45">
      <c r="A17" s="15"/>
      <c r="B17" s="49" t="s">
        <v>8</v>
      </c>
      <c r="C17" s="35" t="s">
        <v>127</v>
      </c>
      <c r="D17" s="37"/>
      <c r="E17" s="37"/>
      <c r="F17" s="37"/>
      <c r="G17" s="38">
        <v>40</v>
      </c>
      <c r="H17" s="75">
        <f>(D17*E17*G17*F17)/7</f>
        <v>0</v>
      </c>
      <c r="I17" s="39" t="s">
        <v>147</v>
      </c>
    </row>
    <row r="18" spans="1:9" ht="17.5" x14ac:dyDescent="0.45">
      <c r="A18" s="15"/>
      <c r="B18" s="49" t="s">
        <v>95</v>
      </c>
      <c r="C18" s="35" t="s">
        <v>127</v>
      </c>
      <c r="D18" s="37"/>
      <c r="E18" s="37"/>
      <c r="F18" s="37"/>
      <c r="G18" s="38">
        <v>0.5</v>
      </c>
      <c r="H18" s="76">
        <f t="shared" ref="H18:H19" si="1">(D18*E18*G18*F18)/7</f>
        <v>0</v>
      </c>
      <c r="I18" s="39" t="s">
        <v>111</v>
      </c>
    </row>
    <row r="19" spans="1:9" ht="18" thickBot="1" x14ac:dyDescent="0.5">
      <c r="A19" s="15"/>
      <c r="B19" s="50" t="s">
        <v>11</v>
      </c>
      <c r="C19" s="51" t="s">
        <v>128</v>
      </c>
      <c r="D19" s="37"/>
      <c r="E19" s="52"/>
      <c r="F19" s="53"/>
      <c r="G19" s="54">
        <v>0.1</v>
      </c>
      <c r="H19" s="77">
        <f t="shared" si="1"/>
        <v>0</v>
      </c>
      <c r="I19" s="55" t="s">
        <v>120</v>
      </c>
    </row>
    <row r="20" spans="1:9" ht="16.5" thickBot="1" x14ac:dyDescent="0.3">
      <c r="A20" s="15"/>
      <c r="B20" s="84" t="s">
        <v>136</v>
      </c>
      <c r="C20" s="85"/>
      <c r="D20" s="85"/>
      <c r="E20" s="85"/>
      <c r="F20" s="85"/>
      <c r="G20" s="85"/>
      <c r="H20" s="85"/>
      <c r="I20" s="86"/>
    </row>
    <row r="21" spans="1:9" ht="17.5" x14ac:dyDescent="0.45">
      <c r="A21" s="15"/>
      <c r="B21" s="56" t="s">
        <v>8</v>
      </c>
      <c r="C21" s="57" t="s">
        <v>129</v>
      </c>
      <c r="D21" s="37"/>
      <c r="E21" s="58"/>
      <c r="F21" s="58"/>
      <c r="G21" s="59">
        <v>2</v>
      </c>
      <c r="H21" s="75">
        <f>(D21*E21*G21*F21)/7</f>
        <v>0</v>
      </c>
      <c r="I21" s="60" t="s">
        <v>104</v>
      </c>
    </row>
    <row r="22" spans="1:9" ht="18" thickBot="1" x14ac:dyDescent="0.5">
      <c r="A22" s="15"/>
      <c r="B22" s="61" t="s">
        <v>11</v>
      </c>
      <c r="C22" s="62" t="s">
        <v>129</v>
      </c>
      <c r="D22" s="37"/>
      <c r="E22" s="52"/>
      <c r="F22" s="52"/>
      <c r="G22" s="63">
        <v>3</v>
      </c>
      <c r="H22" s="77">
        <f>(D22*E22*G22*F22)/7</f>
        <v>0</v>
      </c>
      <c r="I22" s="64" t="s">
        <v>105</v>
      </c>
    </row>
    <row r="23" spans="1:9" ht="16.5" thickBot="1" x14ac:dyDescent="0.3">
      <c r="A23" s="15"/>
      <c r="B23" s="84" t="s">
        <v>137</v>
      </c>
      <c r="C23" s="85"/>
      <c r="D23" s="85"/>
      <c r="E23" s="85"/>
      <c r="F23" s="85"/>
      <c r="G23" s="85"/>
      <c r="H23" s="85"/>
      <c r="I23" s="86"/>
    </row>
    <row r="24" spans="1:9" ht="17.5" x14ac:dyDescent="0.45">
      <c r="A24" s="15"/>
      <c r="B24" s="56" t="s">
        <v>0</v>
      </c>
      <c r="C24" s="65" t="s">
        <v>127</v>
      </c>
      <c r="D24" s="37"/>
      <c r="E24" s="58"/>
      <c r="F24" s="58"/>
      <c r="G24" s="59">
        <v>3</v>
      </c>
      <c r="H24" s="75">
        <f>(D24*E24*G24*F24)/7</f>
        <v>0</v>
      </c>
      <c r="I24" s="60" t="s">
        <v>106</v>
      </c>
    </row>
    <row r="25" spans="1:9" ht="17.5" x14ac:dyDescent="0.45">
      <c r="A25" s="15"/>
      <c r="B25" s="49" t="s">
        <v>1</v>
      </c>
      <c r="C25" s="65" t="s">
        <v>127</v>
      </c>
      <c r="D25" s="37"/>
      <c r="E25" s="37"/>
      <c r="F25" s="37"/>
      <c r="G25" s="38">
        <v>3</v>
      </c>
      <c r="H25" s="76">
        <f t="shared" ref="H25:H30" si="2">(D25*E25*G25*F25)/7</f>
        <v>0</v>
      </c>
      <c r="I25" s="39" t="s">
        <v>107</v>
      </c>
    </row>
    <row r="26" spans="1:9" ht="17.5" x14ac:dyDescent="0.45">
      <c r="A26" s="15"/>
      <c r="B26" s="49" t="s">
        <v>3</v>
      </c>
      <c r="C26" s="65" t="s">
        <v>127</v>
      </c>
      <c r="D26" s="37"/>
      <c r="E26" s="37"/>
      <c r="F26" s="37"/>
      <c r="G26" s="38">
        <v>15</v>
      </c>
      <c r="H26" s="76">
        <f t="shared" si="2"/>
        <v>0</v>
      </c>
      <c r="I26" s="39" t="s">
        <v>108</v>
      </c>
    </row>
    <row r="27" spans="1:9" ht="17.5" x14ac:dyDescent="0.45">
      <c r="A27" s="15"/>
      <c r="B27" s="49" t="s">
        <v>2</v>
      </c>
      <c r="C27" s="65" t="s">
        <v>127</v>
      </c>
      <c r="D27" s="37"/>
      <c r="E27" s="37"/>
      <c r="F27" s="37"/>
      <c r="G27" s="66">
        <v>0.25</v>
      </c>
      <c r="H27" s="76">
        <f t="shared" si="2"/>
        <v>0</v>
      </c>
      <c r="I27" s="39" t="s">
        <v>109</v>
      </c>
    </row>
    <row r="28" spans="1:9" ht="17.5" x14ac:dyDescent="0.45">
      <c r="A28" s="15"/>
      <c r="B28" s="49" t="s">
        <v>5</v>
      </c>
      <c r="C28" s="65" t="s">
        <v>127</v>
      </c>
      <c r="D28" s="41"/>
      <c r="E28" s="41"/>
      <c r="F28" s="37"/>
      <c r="G28" s="38">
        <v>0.4</v>
      </c>
      <c r="H28" s="76">
        <f t="shared" si="2"/>
        <v>0</v>
      </c>
      <c r="I28" s="42" t="s">
        <v>132</v>
      </c>
    </row>
    <row r="29" spans="1:9" ht="17.5" x14ac:dyDescent="0.45">
      <c r="A29" s="15"/>
      <c r="B29" s="49" t="s">
        <v>11</v>
      </c>
      <c r="C29" s="62" t="s">
        <v>128</v>
      </c>
      <c r="D29" s="37"/>
      <c r="E29" s="37"/>
      <c r="F29" s="37"/>
      <c r="G29" s="38">
        <v>0.2</v>
      </c>
      <c r="H29" s="76">
        <f t="shared" si="2"/>
        <v>0</v>
      </c>
      <c r="I29" s="39"/>
    </row>
    <row r="30" spans="1:9" ht="18" thickBot="1" x14ac:dyDescent="0.5">
      <c r="A30" s="15"/>
      <c r="B30" s="61" t="s">
        <v>95</v>
      </c>
      <c r="C30" s="51" t="s">
        <v>128</v>
      </c>
      <c r="D30" s="37"/>
      <c r="E30" s="52"/>
      <c r="F30" s="52"/>
      <c r="G30" s="63">
        <v>2</v>
      </c>
      <c r="H30" s="77">
        <f t="shared" si="2"/>
        <v>0</v>
      </c>
      <c r="I30" s="64"/>
    </row>
    <row r="31" spans="1:9" ht="16.5" thickBot="1" x14ac:dyDescent="0.3">
      <c r="A31" s="15"/>
      <c r="B31" s="84" t="s">
        <v>138</v>
      </c>
      <c r="C31" s="85"/>
      <c r="D31" s="85"/>
      <c r="E31" s="85"/>
      <c r="F31" s="85"/>
      <c r="G31" s="85"/>
      <c r="H31" s="85"/>
      <c r="I31" s="86"/>
    </row>
    <row r="32" spans="1:9" ht="18" thickBot="1" x14ac:dyDescent="0.5">
      <c r="A32" s="15"/>
      <c r="B32" s="67" t="s">
        <v>1</v>
      </c>
      <c r="C32" s="68" t="s">
        <v>127</v>
      </c>
      <c r="D32" s="37"/>
      <c r="E32" s="46"/>
      <c r="F32" s="46"/>
      <c r="G32" s="48">
        <v>1.5</v>
      </c>
      <c r="H32" s="75">
        <f>(D32*E32*G32*F32)/7</f>
        <v>0</v>
      </c>
      <c r="I32" s="69" t="s">
        <v>144</v>
      </c>
    </row>
    <row r="33" spans="1:9" ht="18" thickBot="1" x14ac:dyDescent="0.5">
      <c r="A33" s="15"/>
      <c r="B33" s="87" t="s">
        <v>130</v>
      </c>
      <c r="C33" s="88"/>
      <c r="D33" s="88"/>
      <c r="E33" s="88"/>
      <c r="F33" s="88"/>
      <c r="G33" s="89"/>
      <c r="H33" s="78">
        <f>SUM(H8:H32)</f>
        <v>0</v>
      </c>
      <c r="I33" s="70"/>
    </row>
    <row r="34" spans="1:9" ht="13" x14ac:dyDescent="0.25">
      <c r="A34" s="15"/>
      <c r="B34" s="18"/>
      <c r="C34" s="19"/>
      <c r="D34" s="20"/>
      <c r="E34" s="20"/>
      <c r="F34" s="20"/>
      <c r="G34" s="21"/>
      <c r="H34" s="22"/>
      <c r="I34" s="17"/>
    </row>
    <row r="35" spans="1:9" ht="14.5" x14ac:dyDescent="0.25">
      <c r="A35" s="15"/>
      <c r="B35" s="79" t="s">
        <v>139</v>
      </c>
      <c r="C35" s="19"/>
      <c r="D35" s="20"/>
      <c r="E35" s="20"/>
      <c r="F35" s="20"/>
      <c r="G35" s="21"/>
      <c r="H35" s="22"/>
      <c r="I35" s="17"/>
    </row>
    <row r="36" spans="1:9" x14ac:dyDescent="0.25">
      <c r="A36" s="15"/>
      <c r="B36" s="80" t="s">
        <v>140</v>
      </c>
      <c r="C36" s="23"/>
      <c r="D36" s="24"/>
      <c r="E36" s="24"/>
      <c r="F36" s="24"/>
      <c r="G36" s="24"/>
      <c r="H36" s="24"/>
      <c r="I36" s="15"/>
    </row>
    <row r="37" spans="1:9" x14ac:dyDescent="0.25">
      <c r="A37" s="15"/>
      <c r="B37" s="15"/>
      <c r="C37" s="15"/>
      <c r="D37" s="15"/>
      <c r="E37" s="15"/>
      <c r="F37" s="15"/>
      <c r="G37" s="15"/>
      <c r="H37" s="15"/>
      <c r="I37" s="25"/>
    </row>
    <row r="38" spans="1:9" x14ac:dyDescent="0.25">
      <c r="A38" s="14"/>
      <c r="B38" s="15"/>
      <c r="C38" s="15"/>
      <c r="D38" s="15"/>
      <c r="E38" s="15"/>
      <c r="F38" s="15"/>
      <c r="G38" s="15"/>
      <c r="H38" s="15"/>
      <c r="I38" s="15"/>
    </row>
    <row r="39" spans="1:9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2.75" customHeight="1" x14ac:dyDescent="0.25">
      <c r="A40" s="15"/>
      <c r="B40" s="82"/>
      <c r="C40" s="82"/>
      <c r="D40" s="82"/>
      <c r="E40" s="82"/>
      <c r="F40" s="82"/>
      <c r="G40" s="15"/>
      <c r="H40" s="15"/>
      <c r="I40" s="15"/>
    </row>
    <row r="41" spans="1:9" ht="12.75" customHeight="1" x14ac:dyDescent="0.25">
      <c r="A41" s="15"/>
      <c r="B41" s="82"/>
      <c r="C41" s="82"/>
      <c r="D41" s="82"/>
      <c r="E41" s="82"/>
      <c r="F41" s="82"/>
      <c r="G41" s="15"/>
      <c r="H41" s="15"/>
      <c r="I41" s="15"/>
    </row>
    <row r="42" spans="1:9" ht="12.75" customHeight="1" x14ac:dyDescent="0.25">
      <c r="A42" s="15"/>
      <c r="B42" s="82"/>
      <c r="C42" s="82"/>
      <c r="D42" s="82"/>
      <c r="E42" s="82"/>
      <c r="F42" s="82"/>
      <c r="G42" s="15"/>
      <c r="H42" s="15"/>
      <c r="I42" s="15"/>
    </row>
    <row r="43" spans="1:9" ht="12.75" customHeight="1" x14ac:dyDescent="0.25">
      <c r="B43" s="82"/>
      <c r="C43" s="82"/>
      <c r="D43" s="82"/>
      <c r="E43" s="82"/>
      <c r="F43" s="82"/>
      <c r="G43" s="15"/>
      <c r="H43" s="15"/>
    </row>
    <row r="44" spans="1:9" x14ac:dyDescent="0.25">
      <c r="B44" s="15"/>
      <c r="C44" s="15"/>
      <c r="D44" s="15"/>
      <c r="E44" s="15"/>
      <c r="F44" s="15"/>
      <c r="G44" s="15"/>
      <c r="H44" s="15"/>
    </row>
    <row r="45" spans="1:9" x14ac:dyDescent="0.25">
      <c r="B45" s="15"/>
      <c r="C45" s="15"/>
      <c r="D45" s="15"/>
      <c r="E45" s="15"/>
      <c r="F45" s="15"/>
      <c r="G45" s="15"/>
      <c r="H45" s="15"/>
    </row>
  </sheetData>
  <sheetProtection algorithmName="SHA-512" hashValue="Gx6EiEasFEZMX/WGpaDtuPvm8A8YtOEtJexjG0SOSfeF7ZtzwhmkUELYuttbcyL7ZtMcrpOCaiWNCpfG0lKWZg==" saltValue="klMb16RX1zbHQkjbeswwSQ==" spinCount="100000" sheet="1" objects="1" scenarios="1" selectLockedCells="1"/>
  <mergeCells count="11">
    <mergeCell ref="B40:F43"/>
    <mergeCell ref="B2:I2"/>
    <mergeCell ref="B31:I31"/>
    <mergeCell ref="B33:G33"/>
    <mergeCell ref="B4:G5"/>
    <mergeCell ref="H4:H5"/>
    <mergeCell ref="I4:I5"/>
    <mergeCell ref="B7:I7"/>
    <mergeCell ref="B20:I20"/>
    <mergeCell ref="B23:I23"/>
    <mergeCell ref="B16:I16"/>
  </mergeCells>
  <phoneticPr fontId="1" type="noConversion"/>
  <hyperlinks>
    <hyperlink ref="B36" r:id="rId1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0" zoomScaleNormal="80" workbookViewId="0">
      <selection activeCell="C5" sqref="C5"/>
    </sheetView>
  </sheetViews>
  <sheetFormatPr defaultRowHeight="12.5" x14ac:dyDescent="0.25"/>
  <cols>
    <col min="1" max="1" width="32.453125" customWidth="1"/>
    <col min="2" max="2" width="5.26953125" customWidth="1"/>
    <col min="3" max="3" width="21.81640625" customWidth="1"/>
    <col min="4" max="4" width="19.54296875" customWidth="1"/>
    <col min="5" max="5" width="20.54296875" customWidth="1"/>
    <col min="6" max="6" width="20.1796875" customWidth="1"/>
    <col min="7" max="7" width="21.453125" customWidth="1"/>
    <col min="8" max="8" width="20.54296875" customWidth="1"/>
    <col min="9" max="9" width="19.54296875" customWidth="1"/>
    <col min="10" max="10" width="21.453125" customWidth="1"/>
    <col min="11" max="11" width="20.1796875" customWidth="1"/>
    <col min="12" max="12" width="17.1796875" customWidth="1"/>
    <col min="13" max="13" width="16.1796875" customWidth="1"/>
    <col min="14" max="14" width="15.7265625" customWidth="1"/>
  </cols>
  <sheetData>
    <row r="1" spans="1:12" ht="13" x14ac:dyDescent="0.3">
      <c r="A1" s="5" t="s">
        <v>18</v>
      </c>
    </row>
    <row r="2" spans="1:12" ht="13" x14ac:dyDescent="0.3">
      <c r="A2" s="5"/>
    </row>
    <row r="3" spans="1:12" s="5" customFormat="1" ht="13" x14ac:dyDescent="0.3">
      <c r="A3" s="3" t="s">
        <v>9</v>
      </c>
      <c r="B3" s="3"/>
      <c r="C3" s="4" t="s">
        <v>8</v>
      </c>
      <c r="D3" s="4" t="s">
        <v>2</v>
      </c>
      <c r="E3" s="4" t="s">
        <v>4</v>
      </c>
      <c r="F3" s="4" t="s">
        <v>3</v>
      </c>
      <c r="G3" s="4" t="s">
        <v>16</v>
      </c>
      <c r="H3" s="4" t="s">
        <v>0</v>
      </c>
      <c r="I3" s="4" t="s">
        <v>1</v>
      </c>
      <c r="J3" s="4" t="s">
        <v>5</v>
      </c>
      <c r="K3" s="4" t="s">
        <v>7</v>
      </c>
    </row>
    <row r="4" spans="1:12" s="13" customFormat="1" x14ac:dyDescent="0.25">
      <c r="A4" s="11" t="s">
        <v>89</v>
      </c>
      <c r="B4" s="11"/>
      <c r="C4" s="12"/>
      <c r="D4" s="12">
        <v>0.13</v>
      </c>
      <c r="E4" s="12"/>
      <c r="F4" s="12" t="s">
        <v>26</v>
      </c>
      <c r="G4" s="12" t="s">
        <v>100</v>
      </c>
      <c r="H4" s="12"/>
      <c r="I4" s="12" t="s">
        <v>28</v>
      </c>
      <c r="J4" s="12"/>
      <c r="K4" s="12" t="s">
        <v>91</v>
      </c>
    </row>
    <row r="5" spans="1:12" x14ac:dyDescent="0.25">
      <c r="A5" s="1" t="s">
        <v>24</v>
      </c>
      <c r="B5" s="1" t="s">
        <v>15</v>
      </c>
      <c r="C5" s="2" t="s">
        <v>19</v>
      </c>
      <c r="D5" s="2">
        <v>0.16</v>
      </c>
      <c r="E5" s="2">
        <v>0.1</v>
      </c>
      <c r="F5" s="2"/>
      <c r="G5" s="2" t="s">
        <v>17</v>
      </c>
      <c r="H5" s="2">
        <v>1</v>
      </c>
      <c r="I5" s="2">
        <v>1.5</v>
      </c>
      <c r="J5" s="2">
        <v>0.125</v>
      </c>
      <c r="K5" s="2"/>
    </row>
    <row r="6" spans="1:12" x14ac:dyDescent="0.25">
      <c r="A6" s="1" t="s">
        <v>25</v>
      </c>
      <c r="B6" s="1"/>
      <c r="C6" s="6"/>
      <c r="D6" s="6" t="s">
        <v>97</v>
      </c>
      <c r="E6" s="6"/>
      <c r="F6" s="6" t="s">
        <v>26</v>
      </c>
      <c r="G6" s="6"/>
      <c r="H6" s="6"/>
      <c r="I6" s="6" t="s">
        <v>28</v>
      </c>
      <c r="J6" s="6"/>
      <c r="K6" s="6" t="s">
        <v>29</v>
      </c>
    </row>
    <row r="7" spans="1:12" x14ac:dyDescent="0.25">
      <c r="A7" s="1" t="s">
        <v>45</v>
      </c>
      <c r="C7" s="6"/>
      <c r="D7" s="6" t="s">
        <v>46</v>
      </c>
      <c r="E7" s="6"/>
      <c r="F7" s="6" t="s">
        <v>26</v>
      </c>
      <c r="G7" s="6" t="s">
        <v>66</v>
      </c>
      <c r="H7" s="6"/>
      <c r="I7" s="6" t="s">
        <v>28</v>
      </c>
      <c r="J7" s="6"/>
      <c r="K7" s="6" t="s">
        <v>29</v>
      </c>
    </row>
    <row r="8" spans="1:12" x14ac:dyDescent="0.25">
      <c r="A8" s="1" t="s">
        <v>57</v>
      </c>
      <c r="C8" s="6"/>
      <c r="D8" s="6" t="s">
        <v>27</v>
      </c>
      <c r="E8" s="6"/>
      <c r="F8" s="6" t="s">
        <v>26</v>
      </c>
      <c r="G8" s="6"/>
      <c r="H8" s="6"/>
      <c r="I8" s="6" t="s">
        <v>28</v>
      </c>
      <c r="J8" s="6"/>
      <c r="K8" s="6"/>
    </row>
    <row r="9" spans="1:12" x14ac:dyDescent="0.25">
      <c r="A9" s="1" t="s">
        <v>59</v>
      </c>
      <c r="C9" s="6"/>
      <c r="D9" s="6" t="s">
        <v>27</v>
      </c>
      <c r="E9" s="6"/>
      <c r="F9" s="6" t="s">
        <v>26</v>
      </c>
      <c r="G9" s="6" t="s">
        <v>66</v>
      </c>
      <c r="H9" s="6"/>
      <c r="I9" s="6" t="s">
        <v>28</v>
      </c>
      <c r="J9" s="6"/>
      <c r="K9" s="6" t="s">
        <v>29</v>
      </c>
    </row>
    <row r="10" spans="1:12" x14ac:dyDescent="0.25">
      <c r="A10" s="1" t="s">
        <v>87</v>
      </c>
      <c r="C10" s="6"/>
      <c r="D10" s="6"/>
      <c r="E10" s="6" t="s">
        <v>88</v>
      </c>
      <c r="F10" s="6"/>
      <c r="G10" s="6"/>
      <c r="H10" s="6"/>
      <c r="I10" s="6"/>
      <c r="J10" s="6"/>
      <c r="K10" s="6"/>
    </row>
    <row r="11" spans="1:12" x14ac:dyDescent="0.25">
      <c r="C11" s="6"/>
      <c r="D11" s="6"/>
      <c r="E11" s="6"/>
      <c r="F11" s="6"/>
      <c r="G11" s="6"/>
      <c r="H11" s="6"/>
      <c r="I11" s="6"/>
      <c r="J11" s="6"/>
      <c r="K11" s="6"/>
    </row>
    <row r="12" spans="1:12" x14ac:dyDescent="0.25">
      <c r="C12" s="6"/>
      <c r="D12" s="6"/>
      <c r="E12" s="6"/>
      <c r="F12" s="6"/>
      <c r="G12" s="6"/>
      <c r="H12" s="6"/>
      <c r="I12" s="6"/>
      <c r="J12" s="6"/>
      <c r="K12" s="6"/>
    </row>
    <row r="13" spans="1:12" s="5" customFormat="1" ht="13" x14ac:dyDescent="0.3">
      <c r="A13" s="3" t="s">
        <v>10</v>
      </c>
      <c r="B13" s="3"/>
      <c r="C13" s="4" t="s">
        <v>8</v>
      </c>
      <c r="D13" s="4" t="s">
        <v>2</v>
      </c>
      <c r="E13" s="4" t="s">
        <v>11</v>
      </c>
      <c r="F13" s="4" t="s">
        <v>3</v>
      </c>
      <c r="G13" s="4" t="s">
        <v>6</v>
      </c>
      <c r="H13" s="4" t="s">
        <v>0</v>
      </c>
      <c r="I13" s="4" t="s">
        <v>1</v>
      </c>
      <c r="J13" s="4" t="s">
        <v>5</v>
      </c>
      <c r="K13" s="4" t="s">
        <v>7</v>
      </c>
      <c r="L13" s="5" t="s">
        <v>95</v>
      </c>
    </row>
    <row r="14" spans="1:12" s="13" customFormat="1" x14ac:dyDescent="0.25">
      <c r="A14" s="11" t="s">
        <v>89</v>
      </c>
      <c r="B14" s="11"/>
      <c r="C14" s="12"/>
      <c r="D14" s="12"/>
      <c r="E14" s="12" t="s">
        <v>94</v>
      </c>
      <c r="F14" s="12" t="s">
        <v>90</v>
      </c>
      <c r="G14" s="12"/>
      <c r="H14" s="12">
        <v>3</v>
      </c>
      <c r="I14" s="12" t="s">
        <v>58</v>
      </c>
      <c r="J14" s="12"/>
      <c r="K14" s="12" t="s">
        <v>92</v>
      </c>
      <c r="L14" s="12" t="s">
        <v>96</v>
      </c>
    </row>
    <row r="15" spans="1:12" x14ac:dyDescent="0.25">
      <c r="A15" s="1" t="s">
        <v>24</v>
      </c>
      <c r="C15" s="2"/>
      <c r="D15" s="2"/>
      <c r="E15" s="2"/>
      <c r="F15" s="2"/>
      <c r="H15" s="2">
        <v>3</v>
      </c>
      <c r="I15" s="2"/>
      <c r="J15" s="2">
        <v>0.4</v>
      </c>
      <c r="K15" s="2"/>
    </row>
    <row r="16" spans="1:12" x14ac:dyDescent="0.25">
      <c r="A16" s="1" t="s">
        <v>25</v>
      </c>
      <c r="C16" s="2"/>
      <c r="D16" s="2"/>
      <c r="E16" s="2"/>
      <c r="F16" s="2"/>
      <c r="G16" s="2"/>
      <c r="H16" s="2">
        <v>3</v>
      </c>
      <c r="I16" s="2"/>
      <c r="J16" s="2"/>
      <c r="K16" s="2"/>
    </row>
    <row r="17" spans="1:13" x14ac:dyDescent="0.25">
      <c r="A17" s="1" t="s">
        <v>57</v>
      </c>
      <c r="C17" s="2"/>
      <c r="D17" s="2"/>
      <c r="E17" s="2"/>
      <c r="F17" s="2"/>
      <c r="G17" s="2"/>
      <c r="H17" s="2">
        <v>2.5</v>
      </c>
      <c r="I17" s="2"/>
      <c r="J17" s="2"/>
      <c r="K17" s="2"/>
    </row>
    <row r="18" spans="1:13" x14ac:dyDescent="0.25">
      <c r="A18" s="1" t="s">
        <v>59</v>
      </c>
      <c r="C18" s="2"/>
      <c r="D18" s="2"/>
      <c r="E18" s="2"/>
      <c r="F18" s="2"/>
      <c r="G18" s="2"/>
      <c r="H18" s="9">
        <v>2.5</v>
      </c>
      <c r="I18" s="2"/>
      <c r="J18" s="2"/>
      <c r="K18" s="2"/>
    </row>
    <row r="19" spans="1:13" x14ac:dyDescent="0.25">
      <c r="C19" s="6"/>
      <c r="D19" s="6"/>
      <c r="E19" s="6"/>
      <c r="F19" s="6"/>
      <c r="G19" s="6"/>
      <c r="H19" s="6"/>
      <c r="I19" s="6"/>
      <c r="J19" s="6"/>
      <c r="K19" s="6"/>
      <c r="L19" s="8"/>
      <c r="M19" s="8"/>
    </row>
    <row r="20" spans="1:13" x14ac:dyDescent="0.25"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</row>
    <row r="21" spans="1:13" s="5" customFormat="1" ht="13" x14ac:dyDescent="0.3">
      <c r="A21" s="3" t="s">
        <v>12</v>
      </c>
      <c r="B21" s="3"/>
      <c r="C21" s="4" t="s">
        <v>14</v>
      </c>
      <c r="D21" s="4" t="s">
        <v>20</v>
      </c>
      <c r="E21" s="4" t="s">
        <v>20</v>
      </c>
      <c r="F21" s="4" t="s">
        <v>20</v>
      </c>
      <c r="G21" s="4" t="s">
        <v>47</v>
      </c>
      <c r="H21" s="4" t="s">
        <v>48</v>
      </c>
      <c r="I21" s="4" t="s">
        <v>49</v>
      </c>
      <c r="J21" s="4" t="s">
        <v>50</v>
      </c>
      <c r="K21" s="4" t="s">
        <v>51</v>
      </c>
      <c r="L21" s="4" t="s">
        <v>35</v>
      </c>
      <c r="M21" s="4" t="s">
        <v>13</v>
      </c>
    </row>
    <row r="22" spans="1:13" s="13" customFormat="1" x14ac:dyDescent="0.25">
      <c r="A22" s="11" t="s">
        <v>89</v>
      </c>
      <c r="B22" s="11"/>
      <c r="C22" s="12"/>
      <c r="D22" s="12" t="s">
        <v>99</v>
      </c>
      <c r="E22" s="12" t="s">
        <v>98</v>
      </c>
      <c r="F22" s="12" t="s">
        <v>98</v>
      </c>
      <c r="G22" s="12" t="s">
        <v>93</v>
      </c>
      <c r="H22" s="12" t="s">
        <v>93</v>
      </c>
      <c r="I22" s="12" t="s">
        <v>93</v>
      </c>
      <c r="J22" s="12" t="s">
        <v>93</v>
      </c>
      <c r="K22" s="12" t="s">
        <v>93</v>
      </c>
      <c r="L22" s="12"/>
      <c r="M22" s="12"/>
    </row>
    <row r="23" spans="1:13" x14ac:dyDescent="0.25">
      <c r="A23" s="1" t="s">
        <v>24</v>
      </c>
      <c r="D23" s="7" t="s">
        <v>21</v>
      </c>
      <c r="E23" s="7" t="s">
        <v>22</v>
      </c>
      <c r="F23" s="2" t="s">
        <v>23</v>
      </c>
      <c r="I23" s="2"/>
      <c r="J23" s="2"/>
      <c r="K23" s="2"/>
    </row>
    <row r="24" spans="1:13" x14ac:dyDescent="0.25">
      <c r="A24" s="1" t="s">
        <v>30</v>
      </c>
      <c r="D24" t="s">
        <v>31</v>
      </c>
      <c r="E24" s="2" t="s">
        <v>32</v>
      </c>
      <c r="F24" s="2"/>
      <c r="G24" s="7" t="s">
        <v>33</v>
      </c>
      <c r="H24" s="2" t="s">
        <v>34</v>
      </c>
      <c r="I24" s="2"/>
      <c r="J24" s="2"/>
      <c r="K24" s="2"/>
    </row>
    <row r="25" spans="1:13" x14ac:dyDescent="0.25">
      <c r="A25" s="1" t="s">
        <v>36</v>
      </c>
      <c r="D25" t="s">
        <v>37</v>
      </c>
      <c r="E25" s="2" t="s">
        <v>38</v>
      </c>
      <c r="F25" s="2" t="s">
        <v>39</v>
      </c>
      <c r="G25" s="7" t="s">
        <v>40</v>
      </c>
      <c r="H25" s="2" t="s">
        <v>41</v>
      </c>
      <c r="I25" s="2" t="s">
        <v>42</v>
      </c>
      <c r="J25" s="2" t="s">
        <v>43</v>
      </c>
      <c r="K25" s="2" t="s">
        <v>44</v>
      </c>
    </row>
    <row r="26" spans="1:13" x14ac:dyDescent="0.25">
      <c r="A26" s="1" t="s">
        <v>45</v>
      </c>
      <c r="C26" s="2"/>
      <c r="D26" s="2"/>
      <c r="E26" s="2"/>
      <c r="F26" s="2"/>
      <c r="G26" s="7" t="s">
        <v>52</v>
      </c>
      <c r="H26" s="2" t="s">
        <v>53</v>
      </c>
      <c r="I26" s="2" t="s">
        <v>54</v>
      </c>
      <c r="J26" s="2" t="s">
        <v>55</v>
      </c>
      <c r="K26" s="2" t="s">
        <v>56</v>
      </c>
    </row>
    <row r="27" spans="1:13" x14ac:dyDescent="0.25">
      <c r="A27" s="1" t="s">
        <v>57</v>
      </c>
      <c r="C27" s="2"/>
      <c r="D27" s="2"/>
      <c r="E27" s="2"/>
      <c r="F27" s="2"/>
      <c r="G27" s="2" t="s">
        <v>58</v>
      </c>
      <c r="H27" s="2" t="s">
        <v>58</v>
      </c>
      <c r="I27" s="2" t="s">
        <v>58</v>
      </c>
      <c r="J27" s="2" t="s">
        <v>58</v>
      </c>
      <c r="K27" s="2" t="s">
        <v>58</v>
      </c>
    </row>
    <row r="28" spans="1:13" x14ac:dyDescent="0.25">
      <c r="A28" s="1" t="s">
        <v>59</v>
      </c>
      <c r="C28" s="2"/>
      <c r="D28" s="2" t="s">
        <v>65</v>
      </c>
      <c r="E28" s="2" t="s">
        <v>65</v>
      </c>
      <c r="F28" s="2" t="s">
        <v>65</v>
      </c>
      <c r="G28" s="2" t="s">
        <v>60</v>
      </c>
      <c r="H28" s="2" t="s">
        <v>61</v>
      </c>
      <c r="I28" s="2" t="s">
        <v>62</v>
      </c>
      <c r="J28" s="2" t="s">
        <v>63</v>
      </c>
      <c r="K28" s="2" t="s">
        <v>64</v>
      </c>
    </row>
    <row r="30" spans="1:13" ht="13" x14ac:dyDescent="0.3">
      <c r="A30" s="5" t="s">
        <v>67</v>
      </c>
      <c r="C30" t="s">
        <v>69</v>
      </c>
      <c r="D30" t="s">
        <v>68</v>
      </c>
      <c r="E30" t="s">
        <v>81</v>
      </c>
    </row>
    <row r="31" spans="1:13" x14ac:dyDescent="0.25">
      <c r="C31" t="s">
        <v>70</v>
      </c>
      <c r="D31" s="10" t="s">
        <v>71</v>
      </c>
      <c r="E31" t="s">
        <v>82</v>
      </c>
    </row>
    <row r="32" spans="1:13" x14ac:dyDescent="0.25">
      <c r="C32" t="s">
        <v>72</v>
      </c>
      <c r="D32" t="s">
        <v>29</v>
      </c>
      <c r="E32" t="s">
        <v>83</v>
      </c>
    </row>
    <row r="33" spans="1:5" x14ac:dyDescent="0.25">
      <c r="C33" t="s">
        <v>73</v>
      </c>
      <c r="D33" t="s">
        <v>74</v>
      </c>
      <c r="E33" t="s">
        <v>84</v>
      </c>
    </row>
    <row r="34" spans="1:5" x14ac:dyDescent="0.25">
      <c r="C34" t="s">
        <v>75</v>
      </c>
      <c r="D34" t="s">
        <v>76</v>
      </c>
      <c r="E34" t="s">
        <v>85</v>
      </c>
    </row>
    <row r="35" spans="1:5" x14ac:dyDescent="0.25">
      <c r="C35" t="s">
        <v>77</v>
      </c>
      <c r="D35" t="s">
        <v>79</v>
      </c>
      <c r="E35" t="s">
        <v>85</v>
      </c>
    </row>
    <row r="36" spans="1:5" x14ac:dyDescent="0.25">
      <c r="C36" t="s">
        <v>80</v>
      </c>
      <c r="D36" t="s">
        <v>78</v>
      </c>
      <c r="E36" t="s">
        <v>86</v>
      </c>
    </row>
    <row r="41" spans="1:5" x14ac:dyDescent="0.25">
      <c r="A41" t="s">
        <v>113</v>
      </c>
      <c r="B41" t="s">
        <v>115</v>
      </c>
      <c r="C41" t="s">
        <v>114</v>
      </c>
    </row>
    <row r="42" spans="1:5" x14ac:dyDescent="0.25">
      <c r="C42" t="s">
        <v>116</v>
      </c>
    </row>
    <row r="43" spans="1:5" x14ac:dyDescent="0.25">
      <c r="C43" t="s">
        <v>117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Calculator</vt:lpstr>
      <vt:lpstr>Data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FleminJu</dc:creator>
  <cp:lastModifiedBy>Michelle Cook</cp:lastModifiedBy>
  <cp:lastPrinted>2014-01-16T23:00:03Z</cp:lastPrinted>
  <dcterms:created xsi:type="dcterms:W3CDTF">2011-04-11T10:51:55Z</dcterms:created>
  <dcterms:modified xsi:type="dcterms:W3CDTF">2022-11-07T03:10:20Z</dcterms:modified>
</cp:coreProperties>
</file>